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ENG\"/>
    </mc:Choice>
  </mc:AlternateContent>
  <bookViews>
    <workbookView xWindow="0" yWindow="0" windowWidth="20480" windowHeight="8080" tabRatio="900"/>
  </bookViews>
  <sheets>
    <sheet name="SEKTOR_USD" sheetId="1" r:id="rId1"/>
  </sheets>
  <calcPr calcId="152511"/>
</workbook>
</file>

<file path=xl/calcChain.xml><?xml version="1.0" encoding="utf-8"?>
<calcChain xmlns="http://schemas.openxmlformats.org/spreadsheetml/2006/main">
  <c r="M48" i="1" l="1"/>
  <c r="L48" i="1"/>
  <c r="I48" i="1"/>
  <c r="H48" i="1"/>
  <c r="E48" i="1"/>
  <c r="D48" i="1"/>
  <c r="K47" i="1"/>
  <c r="M47" i="1" s="1"/>
  <c r="J47" i="1"/>
  <c r="G47" i="1"/>
  <c r="I47" i="1" s="1"/>
  <c r="F47" i="1"/>
  <c r="C47" i="1"/>
  <c r="E47" i="1" s="1"/>
  <c r="B47" i="1"/>
  <c r="M46" i="1"/>
  <c r="L46" i="1"/>
  <c r="I46" i="1"/>
  <c r="H46" i="1"/>
  <c r="E46" i="1"/>
  <c r="D46" i="1"/>
  <c r="M43" i="1"/>
  <c r="L43" i="1"/>
  <c r="I43" i="1"/>
  <c r="H43" i="1"/>
  <c r="E43" i="1"/>
  <c r="D43" i="1"/>
  <c r="K42" i="1"/>
  <c r="M42" i="1" s="1"/>
  <c r="J42" i="1"/>
  <c r="G42" i="1"/>
  <c r="I42" i="1" s="1"/>
  <c r="F42" i="1"/>
  <c r="C42" i="1"/>
  <c r="E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L29" i="1" s="1"/>
  <c r="J29" i="1"/>
  <c r="G29" i="1"/>
  <c r="H29" i="1" s="1"/>
  <c r="F29" i="1"/>
  <c r="C29" i="1"/>
  <c r="E29" i="1" s="1"/>
  <c r="B29" i="1"/>
  <c r="M28" i="1"/>
  <c r="L28" i="1"/>
  <c r="I28" i="1"/>
  <c r="H28" i="1"/>
  <c r="E28" i="1"/>
  <c r="D28" i="1"/>
  <c r="M27" i="1"/>
  <c r="K27" i="1"/>
  <c r="J27" i="1"/>
  <c r="L27" i="1" s="1"/>
  <c r="I27" i="1"/>
  <c r="G27" i="1"/>
  <c r="F27" i="1"/>
  <c r="H27" i="1" s="1"/>
  <c r="E27" i="1"/>
  <c r="C27" i="1"/>
  <c r="B27" i="1"/>
  <c r="D27" i="1" s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G23" i="1"/>
  <c r="H23" i="1" s="1"/>
  <c r="F23" i="1"/>
  <c r="C23" i="1"/>
  <c r="E23" i="1" s="1"/>
  <c r="B23" i="1"/>
  <c r="K22" i="1"/>
  <c r="G22" i="1"/>
  <c r="I22" i="1" s="1"/>
  <c r="C22" i="1"/>
  <c r="M21" i="1"/>
  <c r="L21" i="1"/>
  <c r="I21" i="1"/>
  <c r="H21" i="1"/>
  <c r="E21" i="1"/>
  <c r="D21" i="1"/>
  <c r="M20" i="1"/>
  <c r="K20" i="1"/>
  <c r="J20" i="1"/>
  <c r="L20" i="1" s="1"/>
  <c r="I20" i="1"/>
  <c r="G20" i="1"/>
  <c r="F20" i="1"/>
  <c r="H20" i="1" s="1"/>
  <c r="E20" i="1"/>
  <c r="C20" i="1"/>
  <c r="B20" i="1"/>
  <c r="D20" i="1" s="1"/>
  <c r="M19" i="1"/>
  <c r="L19" i="1"/>
  <c r="I19" i="1"/>
  <c r="H19" i="1"/>
  <c r="E19" i="1"/>
  <c r="D19" i="1"/>
  <c r="K18" i="1"/>
  <c r="M18" i="1" s="1"/>
  <c r="J18" i="1"/>
  <c r="G18" i="1"/>
  <c r="I18" i="1" s="1"/>
  <c r="F18" i="1"/>
  <c r="C18" i="1"/>
  <c r="D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M9" i="1" s="1"/>
  <c r="J9" i="1"/>
  <c r="G9" i="1"/>
  <c r="I9" i="1" s="1"/>
  <c r="F9" i="1"/>
  <c r="C9" i="1"/>
  <c r="D9" i="1" s="1"/>
  <c r="B9" i="1"/>
  <c r="K8" i="1"/>
  <c r="K44" i="1" s="1"/>
  <c r="C8" i="1"/>
  <c r="C44" i="1" s="1"/>
  <c r="K45" i="1" l="1"/>
  <c r="M44" i="1"/>
  <c r="C45" i="1"/>
  <c r="E44" i="1"/>
  <c r="G8" i="1"/>
  <c r="L8" i="1"/>
  <c r="H9" i="1"/>
  <c r="L9" i="1"/>
  <c r="H18" i="1"/>
  <c r="L18" i="1"/>
  <c r="H22" i="1"/>
  <c r="D23" i="1"/>
  <c r="L23" i="1"/>
  <c r="D29" i="1"/>
  <c r="D42" i="1"/>
  <c r="H42" i="1"/>
  <c r="L42" i="1"/>
  <c r="D47" i="1"/>
  <c r="H47" i="1"/>
  <c r="L47" i="1"/>
  <c r="E8" i="1"/>
  <c r="M8" i="1"/>
  <c r="E9" i="1"/>
  <c r="E18" i="1"/>
  <c r="E22" i="1"/>
  <c r="M22" i="1"/>
  <c r="I23" i="1"/>
  <c r="I29" i="1"/>
  <c r="M29" i="1"/>
  <c r="B8" i="1"/>
  <c r="B44" i="1" s="1"/>
  <c r="B45" i="1" s="1"/>
  <c r="F8" i="1"/>
  <c r="F44" i="1" s="1"/>
  <c r="F45" i="1" s="1"/>
  <c r="J8" i="1"/>
  <c r="B22" i="1"/>
  <c r="D22" i="1" s="1"/>
  <c r="F22" i="1"/>
  <c r="J22" i="1"/>
  <c r="L22" i="1" s="1"/>
  <c r="M45" i="1" l="1"/>
  <c r="D45" i="1"/>
  <c r="E45" i="1"/>
  <c r="D8" i="1"/>
  <c r="D44" i="1"/>
  <c r="J44" i="1"/>
  <c r="H8" i="1"/>
  <c r="G44" i="1"/>
  <c r="I8" i="1"/>
  <c r="J45" i="1" l="1"/>
  <c r="L45" i="1" s="1"/>
  <c r="L44" i="1"/>
  <c r="H44" i="1"/>
  <c r="I44" i="1"/>
  <c r="G45" i="1"/>
  <c r="H45" i="1" l="1"/>
  <c r="I45" i="1"/>
</calcChain>
</file>

<file path=xl/sharedStrings.xml><?xml version="1.0" encoding="utf-8"?>
<sst xmlns="http://schemas.openxmlformats.org/spreadsheetml/2006/main" count="55" uniqueCount="54">
  <si>
    <t>2017 - 2018</t>
  </si>
  <si>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</si>
  <si>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</si>
  <si>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</si>
  <si>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</si>
  <si>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</si>
  <si>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</si>
  <si>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</si>
  <si>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</si>
  <si>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</si>
  <si>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</si>
  <si>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</si>
  <si>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</si>
  <si>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</si>
  <si>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</si>
  <si>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</si>
  <si>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</si>
  <si>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</si>
  <si>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</si>
  <si>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</si>
  <si>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</si>
  <si>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</si>
  <si>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</si>
  <si>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</si>
  <si>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</si>
  <si>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</si>
  <si>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</si>
  <si>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</si>
  <si>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</si>
  <si>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</si>
  <si>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</si>
  <si>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</si>
  <si>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</si>
  <si>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</si>
  <si>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</si>
  <si>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</si>
  <si>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</si>
  <si>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</si>
  <si>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</si>
  <si>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</si>
  <si>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</si>
  <si>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</si>
  <si>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</si>
  <si>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T O T A L (TİM+TUİK (Turkey Statistical Institute)*)</t>
  </si>
  <si>
    <t>Change    ('19/'18)</t>
  </si>
  <si>
    <t>2018 - 2019</t>
  </si>
  <si>
    <t>Change   ('19/'18)</t>
  </si>
  <si>
    <t xml:space="preserve"> Share(19)  (%)</t>
  </si>
  <si>
    <t>Share(19)  (%)</t>
  </si>
  <si>
    <t xml:space="preserve"> Share (19)  (%)</t>
  </si>
  <si>
    <t>1 - 30 JUNE EXPORT FIGURES</t>
  </si>
  <si>
    <t>1 - 30 JUNE</t>
  </si>
  <si>
    <t>1st JANUARY  -  30th JUNE</t>
  </si>
  <si>
    <t>For January June period, TUİK figures was used for the first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</si>
</sst>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Y_T_L_-;\-* #,##0.00\ _Y_T_L_-;_-* &quot;-&quot;??\ _Y_T_L_-;_-@_-"/>
    <numFmt numFmtId="165" formatCode="0.0"/>
    <numFmt numFmtId="166" formatCode="#,##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b/>
      <sz val="11"/>
      <color rgb="FF000000"/>
      <name val="Calibri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5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17" fillId="41" borderId="9" xfId="1" applyFont="1" applyFill="1" applyBorder="1"/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/>
    </xf>
    <xf numFmtId="165" fontId="25" fillId="0" borderId="9" xfId="1" applyNumberFormat="1" applyFont="1" applyFill="1" applyBorder="1" applyAlignment="1">
      <alignment horizontal="center"/>
    </xf>
    <xf numFmtId="166" fontId="27" fillId="0" borderId="9" xfId="1" applyNumberFormat="1" applyFont="1" applyFill="1" applyBorder="1" applyAlignment="1">
      <alignment horizontal="center"/>
    </xf>
    <xf numFmtId="165" fontId="27" fillId="0" borderId="9" xfId="1" applyNumberFormat="1" applyFont="1" applyFill="1" applyBorder="1" applyAlignment="1">
      <alignment horizontal="center"/>
    </xf>
    <xf numFmtId="3" fontId="29" fillId="42" borderId="9" xfId="1" applyNumberFormat="1" applyFont="1" applyFill="1" applyBorder="1" applyAlignment="1">
      <alignment horizontal="center"/>
    </xf>
    <xf numFmtId="165" fontId="29" fillId="43" borderId="9" xfId="1" applyNumberFormat="1" applyFont="1" applyFill="1" applyBorder="1" applyAlignment="1">
      <alignment horizontal="center"/>
    </xf>
    <xf numFmtId="165" fontId="29" fillId="0" borderId="9" xfId="1" applyNumberFormat="1" applyFont="1" applyFill="1" applyBorder="1" applyAlignment="1">
      <alignment horizontal="center"/>
    </xf>
    <xf numFmtId="3" fontId="48" fillId="42" borderId="9" xfId="1" applyNumberFormat="1" applyFont="1" applyFill="1" applyBorder="1" applyAlignment="1">
      <alignment horizontal="center"/>
    </xf>
    <xf numFmtId="165" fontId="48" fillId="40" borderId="9" xfId="1" applyNumberFormat="1" applyFont="1" applyFill="1" applyBorder="1" applyAlignment="1">
      <alignment horizontal="center"/>
    </xf>
    <xf numFmtId="165" fontId="48" fillId="0" borderId="9" xfId="1" applyNumberFormat="1" applyFont="1" applyFill="1" applyBorder="1" applyAlignment="1">
      <alignment horizont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32" activePane="bottomRight" state="frozen"/>
      <selection activeCell="B16" sqref="B16"/>
      <selection pane="topRight" activeCell="B16" sqref="B16"/>
      <selection pane="bottomLeft" activeCell="B16" sqref="B16"/>
      <selection pane="bottomRight" activeCell="A49" sqref="A49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B1" s="40" t="s">
        <v>50</v>
      </c>
      <c r="C1" s="40"/>
      <c r="D1" s="40"/>
      <c r="E1" s="40"/>
      <c r="F1" s="40"/>
      <c r="G1" s="40"/>
      <c r="H1" s="40"/>
      <c r="I1" s="40"/>
      <c r="J1" s="40"/>
      <c r="K1" s="22"/>
      <c r="L1" s="22"/>
      <c r="M1" s="22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7" t="s">
        <v>40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9"/>
    </row>
    <row r="6" spans="1:13" ht="18" x14ac:dyDescent="0.25">
      <c r="A6" s="3"/>
      <c r="B6" s="36" t="s">
        <v>51</v>
      </c>
      <c r="C6" s="36"/>
      <c r="D6" s="36"/>
      <c r="E6" s="36"/>
      <c r="F6" s="36" t="s">
        <v>52</v>
      </c>
      <c r="G6" s="36"/>
      <c r="H6" s="36"/>
      <c r="I6" s="36"/>
      <c r="J6" s="36" t="s">
        <v>41</v>
      </c>
      <c r="K6" s="36"/>
      <c r="L6" s="36"/>
      <c r="M6" s="36"/>
    </row>
    <row r="7" spans="1:13" ht="29" x14ac:dyDescent="0.4">
      <c r="A7" s="4" t="s">
        <v>28</v>
      </c>
      <c r="B7" s="5">
        <v>2018</v>
      </c>
      <c r="C7" s="6">
        <v>2019</v>
      </c>
      <c r="D7" s="7" t="s">
        <v>46</v>
      </c>
      <c r="E7" s="7" t="s">
        <v>47</v>
      </c>
      <c r="F7" s="5">
        <v>2018</v>
      </c>
      <c r="G7" s="6">
        <v>2019</v>
      </c>
      <c r="H7" s="7" t="s">
        <v>44</v>
      </c>
      <c r="I7" s="7" t="s">
        <v>48</v>
      </c>
      <c r="J7" s="5" t="s">
        <v>0</v>
      </c>
      <c r="K7" s="5" t="s">
        <v>45</v>
      </c>
      <c r="L7" s="7" t="s">
        <v>44</v>
      </c>
      <c r="M7" s="7" t="s">
        <v>49</v>
      </c>
    </row>
    <row r="8" spans="1:13" ht="16.5" x14ac:dyDescent="0.35">
      <c r="A8" s="19" t="s">
        <v>29</v>
      </c>
      <c r="B8" s="8">
        <f>B9+B18+B20</f>
        <v>1589496.7403500001</v>
      </c>
      <c r="C8" s="8">
        <f>C9+C18+C20</f>
        <v>1370460.4717700002</v>
      </c>
      <c r="D8" s="10">
        <f t="shared" ref="D8:D48" si="0">(C8-B8)/B8*100</f>
        <v>-13.780227604101228</v>
      </c>
      <c r="E8" s="10">
        <f>C8/C$48*100</f>
        <v>11.817439049663276</v>
      </c>
      <c r="F8" s="8">
        <f>F9+F18+F20</f>
        <v>10993976.997820001</v>
      </c>
      <c r="G8" s="8">
        <f>G9+G18+G20</f>
        <v>10955624.79565</v>
      </c>
      <c r="H8" s="10">
        <f t="shared" ref="H8:H48" si="1">(G8-F8)/F8*100</f>
        <v>-0.34884739323728087</v>
      </c>
      <c r="I8" s="10">
        <f>G8/G$48*100</f>
        <v>12.4203371780059</v>
      </c>
      <c r="J8" s="8">
        <f>J9+J18+J20</f>
        <v>22149259.107030001</v>
      </c>
      <c r="K8" s="8">
        <f>K9+K18+K20</f>
        <v>22586613.109349996</v>
      </c>
      <c r="L8" s="10">
        <f t="shared" ref="L8:L48" si="2">(K8-J8)/J8*100</f>
        <v>1.9745762158752418</v>
      </c>
      <c r="M8" s="10">
        <f>K8/K$48*100</f>
        <v>12.636433095989455</v>
      </c>
    </row>
    <row r="9" spans="1:13" ht="15.5" x14ac:dyDescent="0.35">
      <c r="A9" s="9" t="s">
        <v>30</v>
      </c>
      <c r="B9" s="8">
        <f>B10+B11+B12+B13+B14+B15+B16+B17</f>
        <v>1015079.4128500001</v>
      </c>
      <c r="C9" s="8">
        <f>C10+C11+C12+C13+C14+C15+C16+C17</f>
        <v>853194.8443600001</v>
      </c>
      <c r="D9" s="10">
        <f t="shared" si="0"/>
        <v>-15.947970812991151</v>
      </c>
      <c r="E9" s="10">
        <f t="shared" ref="E9:E48" si="3">C9/C$48*100</f>
        <v>7.3570732453809669</v>
      </c>
      <c r="F9" s="8">
        <f>F10+F11+F12+F13+F14+F15+F16+F17</f>
        <v>7311086.9941300005</v>
      </c>
      <c r="G9" s="8">
        <f>G10+G11+G12+G13+G14+G15+G16+G17</f>
        <v>7039787.9775599996</v>
      </c>
      <c r="H9" s="10">
        <f t="shared" si="1"/>
        <v>-3.7107890630739888</v>
      </c>
      <c r="I9" s="10">
        <f t="shared" ref="I9:I48" si="4">G9/G$48*100</f>
        <v>7.9809725117352199</v>
      </c>
      <c r="J9" s="8">
        <f>J10+J11+J12+J13+J14+J15+J16+J17</f>
        <v>14946483.301649999</v>
      </c>
      <c r="K9" s="8">
        <f>K10+K11+K12+K13+K14+K15+K16+K17</f>
        <v>14828357.876209999</v>
      </c>
      <c r="L9" s="10">
        <f t="shared" si="2"/>
        <v>-0.79032253310690193</v>
      </c>
      <c r="M9" s="10">
        <f t="shared" ref="M9:M48" si="5">K9/K$48*100</f>
        <v>8.2959561630136047</v>
      </c>
    </row>
    <row r="10" spans="1:13" ht="14" x14ac:dyDescent="0.3">
      <c r="A10" s="11" t="s">
        <v>6</v>
      </c>
      <c r="B10" s="12">
        <v>447489.81228999997</v>
      </c>
      <c r="C10" s="12">
        <v>348421.56557999999</v>
      </c>
      <c r="D10" s="13">
        <f t="shared" si="0"/>
        <v>-22.138659694401682</v>
      </c>
      <c r="E10" s="13">
        <f t="shared" si="3"/>
        <v>3.0044285841473903</v>
      </c>
      <c r="F10" s="12">
        <v>3222841.1762100002</v>
      </c>
      <c r="G10" s="12">
        <v>3250156.2424300001</v>
      </c>
      <c r="H10" s="13">
        <f t="shared" si="1"/>
        <v>0.84754614722038268</v>
      </c>
      <c r="I10" s="13">
        <f t="shared" si="4"/>
        <v>3.6846859184343073</v>
      </c>
      <c r="J10" s="12">
        <v>6372022.4800800001</v>
      </c>
      <c r="K10" s="12">
        <v>6705808.9296599999</v>
      </c>
      <c r="L10" s="13">
        <f t="shared" si="2"/>
        <v>5.2383124922027759</v>
      </c>
      <c r="M10" s="13">
        <f t="shared" si="5"/>
        <v>3.7516694284305583</v>
      </c>
    </row>
    <row r="11" spans="1:13" ht="14" x14ac:dyDescent="0.3">
      <c r="A11" s="11" t="s">
        <v>5</v>
      </c>
      <c r="B11" s="12">
        <v>167641.58673000001</v>
      </c>
      <c r="C11" s="12">
        <v>203024.29558000001</v>
      </c>
      <c r="D11" s="13">
        <f t="shared" si="0"/>
        <v>21.106164371366059</v>
      </c>
      <c r="E11" s="13">
        <f t="shared" si="3"/>
        <v>1.7506723382680138</v>
      </c>
      <c r="F11" s="12">
        <v>1174435.82604</v>
      </c>
      <c r="G11" s="12">
        <v>966025.12271000003</v>
      </c>
      <c r="H11" s="13">
        <f t="shared" si="1"/>
        <v>-17.745601650515532</v>
      </c>
      <c r="I11" s="13">
        <f t="shared" si="4"/>
        <v>1.0951778625393185</v>
      </c>
      <c r="J11" s="12">
        <v>2451033.1940199998</v>
      </c>
      <c r="K11" s="12">
        <v>2117423.40619</v>
      </c>
      <c r="L11" s="13">
        <f t="shared" si="2"/>
        <v>-13.610986119810079</v>
      </c>
      <c r="M11" s="13">
        <f t="shared" si="5"/>
        <v>1.1846255602229179</v>
      </c>
    </row>
    <row r="12" spans="1:13" ht="14" x14ac:dyDescent="0.3">
      <c r="A12" s="11" t="s">
        <v>3</v>
      </c>
      <c r="B12" s="12">
        <v>118810.93104</v>
      </c>
      <c r="C12" s="12">
        <v>83751.667310000004</v>
      </c>
      <c r="D12" s="13">
        <f t="shared" si="0"/>
        <v>-29.508449620848953</v>
      </c>
      <c r="E12" s="13">
        <f t="shared" si="3"/>
        <v>0.72218808504949317</v>
      </c>
      <c r="F12" s="12">
        <v>763460.80599000002</v>
      </c>
      <c r="G12" s="12">
        <v>723575.79001999996</v>
      </c>
      <c r="H12" s="13">
        <f t="shared" si="1"/>
        <v>-5.2242388420031727</v>
      </c>
      <c r="I12" s="13">
        <f t="shared" si="4"/>
        <v>0.8203142635423919</v>
      </c>
      <c r="J12" s="12">
        <v>1524577.21529</v>
      </c>
      <c r="K12" s="12">
        <v>1524610.2944499999</v>
      </c>
      <c r="L12" s="13">
        <f t="shared" si="2"/>
        <v>2.1697267720003641E-3</v>
      </c>
      <c r="M12" s="13">
        <f t="shared" si="5"/>
        <v>0.85296701590460988</v>
      </c>
    </row>
    <row r="13" spans="1:13" ht="14" x14ac:dyDescent="0.3">
      <c r="A13" s="11" t="s">
        <v>4</v>
      </c>
      <c r="B13" s="12">
        <v>72043.221720000001</v>
      </c>
      <c r="C13" s="12">
        <v>63654.88495</v>
      </c>
      <c r="D13" s="13">
        <f t="shared" si="0"/>
        <v>-11.643478136779807</v>
      </c>
      <c r="E13" s="13">
        <f t="shared" si="3"/>
        <v>0.54889414076891285</v>
      </c>
      <c r="F13" s="12">
        <v>604475.90451999998</v>
      </c>
      <c r="G13" s="12">
        <v>644729.65582999995</v>
      </c>
      <c r="H13" s="13">
        <f t="shared" si="1"/>
        <v>6.6592813723426278</v>
      </c>
      <c r="I13" s="13">
        <f t="shared" si="4"/>
        <v>0.73092679454008214</v>
      </c>
      <c r="J13" s="12">
        <v>1313521.1414000001</v>
      </c>
      <c r="K13" s="12">
        <v>1427230.3617499999</v>
      </c>
      <c r="L13" s="13">
        <f t="shared" si="2"/>
        <v>8.6568245280623568</v>
      </c>
      <c r="M13" s="13">
        <f t="shared" si="5"/>
        <v>0.79848629325274356</v>
      </c>
    </row>
    <row r="14" spans="1:13" ht="14" x14ac:dyDescent="0.3">
      <c r="A14" s="11" t="s">
        <v>1</v>
      </c>
      <c r="B14" s="12">
        <v>100310.21571</v>
      </c>
      <c r="C14" s="12">
        <v>76538.616899999994</v>
      </c>
      <c r="D14" s="13">
        <f t="shared" si="0"/>
        <v>-23.698083631605829</v>
      </c>
      <c r="E14" s="13">
        <f t="shared" si="3"/>
        <v>0.6599901703061124</v>
      </c>
      <c r="F14" s="12">
        <v>799158.67946999997</v>
      </c>
      <c r="G14" s="12">
        <v>779765.26144000003</v>
      </c>
      <c r="H14" s="13">
        <f t="shared" si="1"/>
        <v>-2.426729325252603</v>
      </c>
      <c r="I14" s="13">
        <f t="shared" si="4"/>
        <v>0.88401598698653794</v>
      </c>
      <c r="J14" s="12">
        <v>1818462.43671</v>
      </c>
      <c r="K14" s="12">
        <v>1614122.1431799999</v>
      </c>
      <c r="L14" s="13">
        <f t="shared" si="2"/>
        <v>-11.236981826234302</v>
      </c>
      <c r="M14" s="13">
        <f t="shared" si="5"/>
        <v>0.9030458162231374</v>
      </c>
    </row>
    <row r="15" spans="1:13" ht="14" x14ac:dyDescent="0.3">
      <c r="A15" s="11" t="s">
        <v>2</v>
      </c>
      <c r="B15" s="12">
        <v>17097.2582</v>
      </c>
      <c r="C15" s="12">
        <v>15857.39517</v>
      </c>
      <c r="D15" s="13">
        <f t="shared" si="0"/>
        <v>-7.2518237456342591</v>
      </c>
      <c r="E15" s="13">
        <f t="shared" si="3"/>
        <v>0.13673783722187466</v>
      </c>
      <c r="F15" s="12">
        <v>242169.38819999999</v>
      </c>
      <c r="G15" s="12">
        <v>158475.11715999999</v>
      </c>
      <c r="H15" s="13">
        <f t="shared" si="1"/>
        <v>-34.560219052492123</v>
      </c>
      <c r="I15" s="13">
        <f t="shared" si="4"/>
        <v>0.17966244976121493</v>
      </c>
      <c r="J15" s="12">
        <v>400280.88092999998</v>
      </c>
      <c r="K15" s="12">
        <v>315782.56358999998</v>
      </c>
      <c r="L15" s="13">
        <f t="shared" si="2"/>
        <v>-21.109756015245914</v>
      </c>
      <c r="M15" s="13">
        <f t="shared" si="5"/>
        <v>0.17666948197882806</v>
      </c>
    </row>
    <row r="16" spans="1:13" ht="14" x14ac:dyDescent="0.3">
      <c r="A16" s="11" t="s">
        <v>7</v>
      </c>
      <c r="B16" s="12">
        <v>86879.483730000007</v>
      </c>
      <c r="C16" s="12">
        <v>58041.66949</v>
      </c>
      <c r="D16" s="13">
        <f t="shared" si="0"/>
        <v>-33.192893191700833</v>
      </c>
      <c r="E16" s="13">
        <f t="shared" si="3"/>
        <v>0.50049155423863145</v>
      </c>
      <c r="F16" s="12">
        <v>439440.25362999999</v>
      </c>
      <c r="G16" s="12">
        <v>453135.32108999998</v>
      </c>
      <c r="H16" s="13">
        <f t="shared" si="1"/>
        <v>3.1164799644256003</v>
      </c>
      <c r="I16" s="13">
        <f t="shared" si="4"/>
        <v>0.51371725302571858</v>
      </c>
      <c r="J16" s="12">
        <v>967488.15729999996</v>
      </c>
      <c r="K16" s="12">
        <v>1025257.06456</v>
      </c>
      <c r="L16" s="13">
        <f t="shared" si="2"/>
        <v>5.9710195751871051</v>
      </c>
      <c r="M16" s="13">
        <f t="shared" si="5"/>
        <v>0.57359606063026169</v>
      </c>
    </row>
    <row r="17" spans="1:13" ht="14" x14ac:dyDescent="0.3">
      <c r="A17" s="11" t="s">
        <v>8</v>
      </c>
      <c r="B17" s="12">
        <v>4806.9034300000003</v>
      </c>
      <c r="C17" s="12">
        <v>3904.7493800000002</v>
      </c>
      <c r="D17" s="13">
        <f t="shared" si="0"/>
        <v>-18.767883797490811</v>
      </c>
      <c r="E17" s="13">
        <f t="shared" si="3"/>
        <v>3.3670535380537915E-2</v>
      </c>
      <c r="F17" s="12">
        <v>65104.960070000001</v>
      </c>
      <c r="G17" s="12">
        <v>63925.46688</v>
      </c>
      <c r="H17" s="13">
        <f t="shared" si="1"/>
        <v>-1.811679461490838</v>
      </c>
      <c r="I17" s="13">
        <f t="shared" si="4"/>
        <v>7.2471982905648796E-2</v>
      </c>
      <c r="J17" s="12">
        <v>99097.795920000004</v>
      </c>
      <c r="K17" s="12">
        <v>98123.112829999998</v>
      </c>
      <c r="L17" s="13">
        <f t="shared" si="2"/>
        <v>-0.98355677939280428</v>
      </c>
      <c r="M17" s="13">
        <f t="shared" si="5"/>
        <v>5.489650637054732E-2</v>
      </c>
    </row>
    <row r="18" spans="1:13" ht="15.5" x14ac:dyDescent="0.35">
      <c r="A18" s="9" t="s">
        <v>31</v>
      </c>
      <c r="B18" s="8">
        <f>B19</f>
        <v>189600.86120000001</v>
      </c>
      <c r="C18" s="8">
        <f>C19</f>
        <v>168923.96700999999</v>
      </c>
      <c r="D18" s="10">
        <f t="shared" si="0"/>
        <v>-10.905485375506311</v>
      </c>
      <c r="E18" s="10">
        <f t="shared" si="3"/>
        <v>1.4566262400766483</v>
      </c>
      <c r="F18" s="8">
        <f>F19</f>
        <v>1230469.39017</v>
      </c>
      <c r="G18" s="8">
        <f>G19</f>
        <v>1287088.5174199999</v>
      </c>
      <c r="H18" s="10">
        <f t="shared" si="1"/>
        <v>4.601425090483354</v>
      </c>
      <c r="I18" s="10">
        <f t="shared" si="4"/>
        <v>1.4591658314771323</v>
      </c>
      <c r="J18" s="8">
        <f>J19</f>
        <v>2442533.13142</v>
      </c>
      <c r="K18" s="8">
        <f>K19</f>
        <v>2567200.8812600002</v>
      </c>
      <c r="L18" s="10">
        <f t="shared" si="2"/>
        <v>5.1040351607236083</v>
      </c>
      <c r="M18" s="10">
        <f t="shared" si="5"/>
        <v>1.4362605859918915</v>
      </c>
    </row>
    <row r="19" spans="1:13" ht="14" x14ac:dyDescent="0.3">
      <c r="A19" s="11" t="s">
        <v>9</v>
      </c>
      <c r="B19" s="12">
        <v>189600.86120000001</v>
      </c>
      <c r="C19" s="12">
        <v>168923.96700999999</v>
      </c>
      <c r="D19" s="13">
        <f t="shared" si="0"/>
        <v>-10.905485375506311</v>
      </c>
      <c r="E19" s="13">
        <f t="shared" si="3"/>
        <v>1.4566262400766483</v>
      </c>
      <c r="F19" s="12">
        <v>1230469.39017</v>
      </c>
      <c r="G19" s="12">
        <v>1287088.5174199999</v>
      </c>
      <c r="H19" s="13">
        <f t="shared" si="1"/>
        <v>4.601425090483354</v>
      </c>
      <c r="I19" s="13">
        <f t="shared" si="4"/>
        <v>1.4591658314771323</v>
      </c>
      <c r="J19" s="12">
        <v>2442533.13142</v>
      </c>
      <c r="K19" s="12">
        <v>2567200.8812600002</v>
      </c>
      <c r="L19" s="13">
        <f t="shared" si="2"/>
        <v>5.1040351607236083</v>
      </c>
      <c r="M19" s="13">
        <f t="shared" si="5"/>
        <v>1.4362605859918915</v>
      </c>
    </row>
    <row r="20" spans="1:13" ht="15.5" x14ac:dyDescent="0.35">
      <c r="A20" s="9" t="s">
        <v>32</v>
      </c>
      <c r="B20" s="8">
        <f>B21</f>
        <v>384816.46629999997</v>
      </c>
      <c r="C20" s="8">
        <f>C21</f>
        <v>348341.66039999999</v>
      </c>
      <c r="D20" s="10">
        <f t="shared" si="0"/>
        <v>-9.4784940599616903</v>
      </c>
      <c r="E20" s="10">
        <f t="shared" si="3"/>
        <v>3.0037395642056604</v>
      </c>
      <c r="F20" s="8">
        <f>F21</f>
        <v>2452420.6135200001</v>
      </c>
      <c r="G20" s="8">
        <f>G21</f>
        <v>2628748.3006699998</v>
      </c>
      <c r="H20" s="10">
        <f t="shared" si="1"/>
        <v>7.1899447500122591</v>
      </c>
      <c r="I20" s="10">
        <f t="shared" si="4"/>
        <v>2.9801988347935477</v>
      </c>
      <c r="J20" s="8">
        <f>J21</f>
        <v>4760242.6739600003</v>
      </c>
      <c r="K20" s="8">
        <f>K21</f>
        <v>5191054.35188</v>
      </c>
      <c r="L20" s="10">
        <f t="shared" si="2"/>
        <v>9.0502041056997538</v>
      </c>
      <c r="M20" s="10">
        <f t="shared" si="5"/>
        <v>2.9042163469839628</v>
      </c>
    </row>
    <row r="21" spans="1:13" ht="14" x14ac:dyDescent="0.3">
      <c r="A21" s="11" t="s">
        <v>10</v>
      </c>
      <c r="B21" s="12">
        <v>384816.46629999997</v>
      </c>
      <c r="C21" s="12">
        <v>348341.66039999999</v>
      </c>
      <c r="D21" s="13">
        <f t="shared" si="0"/>
        <v>-9.4784940599616903</v>
      </c>
      <c r="E21" s="13">
        <f t="shared" si="3"/>
        <v>3.0037395642056604</v>
      </c>
      <c r="F21" s="12">
        <v>2452420.6135200001</v>
      </c>
      <c r="G21" s="12">
        <v>2628748.3006699998</v>
      </c>
      <c r="H21" s="13">
        <f t="shared" si="1"/>
        <v>7.1899447500122591</v>
      </c>
      <c r="I21" s="13">
        <f t="shared" si="4"/>
        <v>2.9801988347935477</v>
      </c>
      <c r="J21" s="12">
        <v>4760242.6739600003</v>
      </c>
      <c r="K21" s="12">
        <v>5191054.35188</v>
      </c>
      <c r="L21" s="13">
        <f t="shared" si="2"/>
        <v>9.0502041056997538</v>
      </c>
      <c r="M21" s="13">
        <f t="shared" si="5"/>
        <v>2.9042163469839628</v>
      </c>
    </row>
    <row r="22" spans="1:13" ht="16.5" x14ac:dyDescent="0.35">
      <c r="A22" s="19" t="s">
        <v>33</v>
      </c>
      <c r="B22" s="8">
        <f>B23+B27+B29</f>
        <v>10581857.66474</v>
      </c>
      <c r="C22" s="8">
        <f>C23+C27+C29</f>
        <v>8908911.5749999993</v>
      </c>
      <c r="D22" s="10">
        <f t="shared" si="0"/>
        <v>-15.809569007098393</v>
      </c>
      <c r="E22" s="10">
        <f t="shared" si="3"/>
        <v>76.821274093683627</v>
      </c>
      <c r="F22" s="8">
        <f>F23+F27+F29</f>
        <v>66806881.760490008</v>
      </c>
      <c r="G22" s="8">
        <f>G23+G27+G29</f>
        <v>67986045.520130008</v>
      </c>
      <c r="H22" s="10">
        <f t="shared" si="1"/>
        <v>1.7650333746565692</v>
      </c>
      <c r="I22" s="10">
        <f t="shared" si="4"/>
        <v>77.075440653512558</v>
      </c>
      <c r="J22" s="8">
        <f>J23+J27+J29</f>
        <v>128948652.94238999</v>
      </c>
      <c r="K22" s="8">
        <f>K23+K27+K29</f>
        <v>137403636.02474999</v>
      </c>
      <c r="L22" s="10">
        <f t="shared" si="2"/>
        <v>6.5568603389268496</v>
      </c>
      <c r="M22" s="10">
        <f t="shared" si="5"/>
        <v>76.872607918966011</v>
      </c>
    </row>
    <row r="23" spans="1:13" ht="15.5" x14ac:dyDescent="0.35">
      <c r="A23" s="9" t="s">
        <v>34</v>
      </c>
      <c r="B23" s="8">
        <f>B24+B25+B26</f>
        <v>929975.83103</v>
      </c>
      <c r="C23" s="8">
        <f>C24+C25+C26</f>
        <v>731675.29517000006</v>
      </c>
      <c r="D23" s="10">
        <f>(C23-B23)/B23*100</f>
        <v>-21.323192414621257</v>
      </c>
      <c r="E23" s="10">
        <f t="shared" si="3"/>
        <v>6.3092138612714264</v>
      </c>
      <c r="F23" s="8">
        <f>F24+F25+F26</f>
        <v>6246852.8985200003</v>
      </c>
      <c r="G23" s="8">
        <f>G24+G25+G26</f>
        <v>6039766.4081899999</v>
      </c>
      <c r="H23" s="10">
        <f t="shared" si="1"/>
        <v>-3.3150530946400734</v>
      </c>
      <c r="I23" s="10">
        <f t="shared" si="4"/>
        <v>6.8472530472108692</v>
      </c>
      <c r="J23" s="8">
        <f>J24+J25+J26</f>
        <v>12307088.33515</v>
      </c>
      <c r="K23" s="8">
        <f>K24+K25+K26</f>
        <v>12198946.45114</v>
      </c>
      <c r="L23" s="10">
        <f t="shared" si="2"/>
        <v>-0.87869592762358373</v>
      </c>
      <c r="M23" s="10">
        <f t="shared" si="5"/>
        <v>6.8248909176903521</v>
      </c>
    </row>
    <row r="24" spans="1:13" ht="14" x14ac:dyDescent="0.3">
      <c r="A24" s="11" t="s">
        <v>11</v>
      </c>
      <c r="B24" s="12">
        <v>659439.04787999997</v>
      </c>
      <c r="C24" s="12">
        <v>510768.45290999999</v>
      </c>
      <c r="D24" s="13">
        <f t="shared" si="0"/>
        <v>-22.545009345132684</v>
      </c>
      <c r="E24" s="13">
        <f t="shared" si="3"/>
        <v>4.4043408657814469</v>
      </c>
      <c r="F24" s="12">
        <v>4297652.40515</v>
      </c>
      <c r="G24" s="12">
        <v>4031906.3796600001</v>
      </c>
      <c r="H24" s="13">
        <f t="shared" si="1"/>
        <v>-6.1835160324168807</v>
      </c>
      <c r="I24" s="13">
        <f t="shared" si="4"/>
        <v>4.5709521492022906</v>
      </c>
      <c r="J24" s="12">
        <v>8414970.6186200008</v>
      </c>
      <c r="K24" s="12">
        <v>8191520.42172</v>
      </c>
      <c r="L24" s="13">
        <f t="shared" si="2"/>
        <v>-2.6553889137243969</v>
      </c>
      <c r="M24" s="13">
        <f t="shared" si="5"/>
        <v>4.5828739024465017</v>
      </c>
    </row>
    <row r="25" spans="1:13" ht="14" x14ac:dyDescent="0.3">
      <c r="A25" s="11" t="s">
        <v>12</v>
      </c>
      <c r="B25" s="12">
        <v>117837.21334</v>
      </c>
      <c r="C25" s="12">
        <v>87799.797399999996</v>
      </c>
      <c r="D25" s="13">
        <f t="shared" si="0"/>
        <v>-25.490602746461725</v>
      </c>
      <c r="E25" s="13">
        <f t="shared" si="3"/>
        <v>0.75709498794024022</v>
      </c>
      <c r="F25" s="12">
        <v>851920.24899999995</v>
      </c>
      <c r="G25" s="12">
        <v>831672.38836999994</v>
      </c>
      <c r="H25" s="13">
        <f t="shared" si="1"/>
        <v>-2.3767319363247124</v>
      </c>
      <c r="I25" s="13">
        <f t="shared" si="4"/>
        <v>0.94286283784511538</v>
      </c>
      <c r="J25" s="12">
        <v>1642951.1333900001</v>
      </c>
      <c r="K25" s="12">
        <v>1663340.4915</v>
      </c>
      <c r="L25" s="13">
        <f t="shared" si="2"/>
        <v>1.2410203624212075</v>
      </c>
      <c r="M25" s="13">
        <f t="shared" si="5"/>
        <v>0.93058178908590039</v>
      </c>
    </row>
    <row r="26" spans="1:13" ht="14" x14ac:dyDescent="0.3">
      <c r="A26" s="11" t="s">
        <v>13</v>
      </c>
      <c r="B26" s="12">
        <v>152699.56980999999</v>
      </c>
      <c r="C26" s="12">
        <v>133107.04485999999</v>
      </c>
      <c r="D26" s="13">
        <f t="shared" si="0"/>
        <v>-12.830766304304882</v>
      </c>
      <c r="E26" s="13">
        <f t="shared" si="3"/>
        <v>1.1477780075497386</v>
      </c>
      <c r="F26" s="12">
        <v>1097280.24437</v>
      </c>
      <c r="G26" s="12">
        <v>1176187.64016</v>
      </c>
      <c r="H26" s="13">
        <f t="shared" si="1"/>
        <v>7.1911798462483407</v>
      </c>
      <c r="I26" s="13">
        <f t="shared" si="4"/>
        <v>1.333438060163463</v>
      </c>
      <c r="J26" s="12">
        <v>2249166.5831399998</v>
      </c>
      <c r="K26" s="12">
        <v>2344085.53792</v>
      </c>
      <c r="L26" s="13">
        <f t="shared" si="2"/>
        <v>4.2201833999990574</v>
      </c>
      <c r="M26" s="13">
        <f t="shared" si="5"/>
        <v>1.3114352261579503</v>
      </c>
    </row>
    <row r="27" spans="1:13" ht="15.5" x14ac:dyDescent="0.35">
      <c r="A27" s="9" t="s">
        <v>35</v>
      </c>
      <c r="B27" s="8">
        <f>B28</f>
        <v>1417615.5962</v>
      </c>
      <c r="C27" s="8">
        <f>C28</f>
        <v>1297288.4972600001</v>
      </c>
      <c r="D27" s="10">
        <f t="shared" si="0"/>
        <v>-8.4879920383595966</v>
      </c>
      <c r="E27" s="10">
        <f t="shared" si="3"/>
        <v>11.186479334496417</v>
      </c>
      <c r="F27" s="8">
        <f>F28</f>
        <v>8396393.0108700003</v>
      </c>
      <c r="G27" s="8">
        <f>G28</f>
        <v>9989179.2431600001</v>
      </c>
      <c r="H27" s="10">
        <f t="shared" si="1"/>
        <v>18.969886595684276</v>
      </c>
      <c r="I27" s="10">
        <f t="shared" si="4"/>
        <v>11.324682676322336</v>
      </c>
      <c r="J27" s="8">
        <f>J28</f>
        <v>16545690.487120001</v>
      </c>
      <c r="K27" s="8">
        <f>K28</f>
        <v>18945847.780889999</v>
      </c>
      <c r="L27" s="10">
        <f t="shared" si="2"/>
        <v>14.506238320113637</v>
      </c>
      <c r="M27" s="10">
        <f t="shared" si="5"/>
        <v>10.599550130466929</v>
      </c>
    </row>
    <row r="28" spans="1:13" ht="14" x14ac:dyDescent="0.3">
      <c r="A28" s="11" t="s">
        <v>14</v>
      </c>
      <c r="B28" s="12">
        <v>1417615.5962</v>
      </c>
      <c r="C28" s="12">
        <v>1297288.4972600001</v>
      </c>
      <c r="D28" s="13">
        <f t="shared" si="0"/>
        <v>-8.4879920383595966</v>
      </c>
      <c r="E28" s="13">
        <f t="shared" si="3"/>
        <v>11.186479334496417</v>
      </c>
      <c r="F28" s="12">
        <v>8396393.0108700003</v>
      </c>
      <c r="G28" s="12">
        <v>9989179.2431600001</v>
      </c>
      <c r="H28" s="13">
        <f t="shared" si="1"/>
        <v>18.969886595684276</v>
      </c>
      <c r="I28" s="13">
        <f t="shared" si="4"/>
        <v>11.324682676322336</v>
      </c>
      <c r="J28" s="12">
        <v>16545690.487120001</v>
      </c>
      <c r="K28" s="12">
        <v>18945847.780889999</v>
      </c>
      <c r="L28" s="13">
        <f t="shared" si="2"/>
        <v>14.506238320113637</v>
      </c>
      <c r="M28" s="13">
        <f t="shared" si="5"/>
        <v>10.599550130466929</v>
      </c>
    </row>
    <row r="29" spans="1:13" ht="15.5" x14ac:dyDescent="0.35">
      <c r="A29" s="9" t="s">
        <v>36</v>
      </c>
      <c r="B29" s="8">
        <f>B30+B31+B32+B33+B34+B35+B36+B37+B38+B39+B40+B41</f>
        <v>8234266.2375099994</v>
      </c>
      <c r="C29" s="8">
        <f>C30+C31+C32+C33+C34+C35+C36+C37+C38+C39+C40+C41</f>
        <v>6879947.7825699998</v>
      </c>
      <c r="D29" s="10">
        <f t="shared" si="0"/>
        <v>-16.447348383886343</v>
      </c>
      <c r="E29" s="10">
        <f t="shared" si="3"/>
        <v>59.325580897915799</v>
      </c>
      <c r="F29" s="8">
        <f>F30+F31+F32+F33+F34+F35+F36+F37+F38+F39+F40+F41</f>
        <v>52163635.851100005</v>
      </c>
      <c r="G29" s="8">
        <f>G30+G31+G32+G33+G34+G35+G36+G37+G38+G39+G40+G41</f>
        <v>51957099.868780002</v>
      </c>
      <c r="H29" s="10">
        <f t="shared" si="1"/>
        <v>-0.39593862458045637</v>
      </c>
      <c r="I29" s="10">
        <f t="shared" si="4"/>
        <v>58.903504929979341</v>
      </c>
      <c r="J29" s="8">
        <f>J30+J31+J32+J33+J34+J35+J36+J37+J38+J39+J40+J41</f>
        <v>100095874.12011999</v>
      </c>
      <c r="K29" s="8">
        <f>K30+K31+K32+K33+K34+K35+K36+K37+K38+K39+K40+K41</f>
        <v>106258841.79272</v>
      </c>
      <c r="L29" s="10">
        <f t="shared" si="2"/>
        <v>6.1570646410501899</v>
      </c>
      <c r="M29" s="10">
        <f t="shared" si="5"/>
        <v>59.448166870808741</v>
      </c>
    </row>
    <row r="30" spans="1:13" ht="14" x14ac:dyDescent="0.3">
      <c r="A30" s="24" t="s">
        <v>15</v>
      </c>
      <c r="B30" s="12">
        <v>1354507.2340200001</v>
      </c>
      <c r="C30" s="12">
        <v>1090800.3547799999</v>
      </c>
      <c r="D30" s="13">
        <f t="shared" si="0"/>
        <v>-19.468842440756308</v>
      </c>
      <c r="E30" s="13">
        <f t="shared" si="3"/>
        <v>9.4059383495499258</v>
      </c>
      <c r="F30" s="12">
        <v>8811680.3906999994</v>
      </c>
      <c r="G30" s="12">
        <v>8727607.3913100008</v>
      </c>
      <c r="H30" s="13">
        <f t="shared" si="1"/>
        <v>-0.95410858839967361</v>
      </c>
      <c r="I30" s="13">
        <f t="shared" si="4"/>
        <v>9.8944449613104233</v>
      </c>
      <c r="J30" s="12">
        <v>17652970.280949999</v>
      </c>
      <c r="K30" s="12">
        <v>17545428.422180001</v>
      </c>
      <c r="L30" s="13">
        <f t="shared" si="2"/>
        <v>-0.60919979503987798</v>
      </c>
      <c r="M30" s="13">
        <f t="shared" si="5"/>
        <v>9.81606367116499</v>
      </c>
    </row>
    <row r="31" spans="1:13" ht="14" x14ac:dyDescent="0.3">
      <c r="A31" s="11" t="s">
        <v>16</v>
      </c>
      <c r="B31" s="12">
        <v>2539894.5764500001</v>
      </c>
      <c r="C31" s="12">
        <v>2192767.3038400002</v>
      </c>
      <c r="D31" s="13">
        <f t="shared" si="0"/>
        <v>-13.666995308725696</v>
      </c>
      <c r="E31" s="13">
        <f t="shared" si="3"/>
        <v>18.908165902629953</v>
      </c>
      <c r="F31" s="12">
        <v>16431530.650180001</v>
      </c>
      <c r="G31" s="12">
        <v>15318692.34578</v>
      </c>
      <c r="H31" s="13">
        <f t="shared" si="1"/>
        <v>-6.7725784535344555</v>
      </c>
      <c r="I31" s="13">
        <f t="shared" si="4"/>
        <v>17.366725094151729</v>
      </c>
      <c r="J31" s="12">
        <v>30607247.307969999</v>
      </c>
      <c r="K31" s="12">
        <v>30452243.806170002</v>
      </c>
      <c r="L31" s="13">
        <f t="shared" si="2"/>
        <v>-0.50642744916049565</v>
      </c>
      <c r="M31" s="13">
        <f t="shared" si="5"/>
        <v>17.03698290737228</v>
      </c>
    </row>
    <row r="32" spans="1:13" ht="14" x14ac:dyDescent="0.3">
      <c r="A32" s="11" t="s">
        <v>17</v>
      </c>
      <c r="B32" s="12">
        <v>139721.95924</v>
      </c>
      <c r="C32" s="12">
        <v>55640.859450000004</v>
      </c>
      <c r="D32" s="13">
        <f t="shared" si="0"/>
        <v>-60.177441146222499</v>
      </c>
      <c r="E32" s="13">
        <f t="shared" si="3"/>
        <v>0.47978944213693997</v>
      </c>
      <c r="F32" s="12">
        <v>493891.50643000001</v>
      </c>
      <c r="G32" s="12">
        <v>491307.08004999999</v>
      </c>
      <c r="H32" s="13">
        <f t="shared" si="1"/>
        <v>-0.52327815853344983</v>
      </c>
      <c r="I32" s="13">
        <f t="shared" si="4"/>
        <v>0.55699238573645315</v>
      </c>
      <c r="J32" s="12">
        <v>1188857.49343</v>
      </c>
      <c r="K32" s="12">
        <v>987936.31394000002</v>
      </c>
      <c r="L32" s="13">
        <f t="shared" si="2"/>
        <v>-16.900358588001804</v>
      </c>
      <c r="M32" s="13">
        <f t="shared" si="5"/>
        <v>0.55271638442477899</v>
      </c>
    </row>
    <row r="33" spans="1:13" ht="14" x14ac:dyDescent="0.3">
      <c r="A33" s="11" t="s">
        <v>18</v>
      </c>
      <c r="B33" s="12">
        <v>861743.66347999999</v>
      </c>
      <c r="C33" s="12">
        <v>716804.28963999997</v>
      </c>
      <c r="D33" s="13">
        <f t="shared" si="0"/>
        <v>-16.819314139739408</v>
      </c>
      <c r="E33" s="13">
        <f t="shared" si="3"/>
        <v>6.1809816319747943</v>
      </c>
      <c r="F33" s="12">
        <v>5471439.7263000002</v>
      </c>
      <c r="G33" s="12">
        <v>5376754.3224299997</v>
      </c>
      <c r="H33" s="13">
        <f t="shared" si="1"/>
        <v>-1.7305391013423526</v>
      </c>
      <c r="I33" s="13">
        <f t="shared" si="4"/>
        <v>6.0955995530621951</v>
      </c>
      <c r="J33" s="12">
        <v>11210040.901240001</v>
      </c>
      <c r="K33" s="12">
        <v>11209315.830709999</v>
      </c>
      <c r="L33" s="13">
        <f t="shared" si="2"/>
        <v>-6.468045356737907E-3</v>
      </c>
      <c r="M33" s="13">
        <f t="shared" si="5"/>
        <v>6.2712266270655004</v>
      </c>
    </row>
    <row r="34" spans="1:13" ht="14" x14ac:dyDescent="0.3">
      <c r="A34" s="11" t="s">
        <v>19</v>
      </c>
      <c r="B34" s="12">
        <v>551031.92663</v>
      </c>
      <c r="C34" s="12">
        <v>473284.57629</v>
      </c>
      <c r="D34" s="13">
        <f t="shared" si="0"/>
        <v>-14.109409379504942</v>
      </c>
      <c r="E34" s="13">
        <f t="shared" si="3"/>
        <v>4.0811185354577963</v>
      </c>
      <c r="F34" s="12">
        <v>3471014.95059</v>
      </c>
      <c r="G34" s="12">
        <v>3801783.2682599998</v>
      </c>
      <c r="H34" s="13">
        <f t="shared" si="1"/>
        <v>9.5294408805060353</v>
      </c>
      <c r="I34" s="13">
        <f t="shared" si="4"/>
        <v>4.310062725791707</v>
      </c>
      <c r="J34" s="12">
        <v>6713840.49156</v>
      </c>
      <c r="K34" s="12">
        <v>7644223.2034</v>
      </c>
      <c r="L34" s="13">
        <f t="shared" si="2"/>
        <v>13.857682693081379</v>
      </c>
      <c r="M34" s="13">
        <f t="shared" si="5"/>
        <v>4.276679934832166</v>
      </c>
    </row>
    <row r="35" spans="1:13" ht="14" x14ac:dyDescent="0.3">
      <c r="A35" s="11" t="s">
        <v>20</v>
      </c>
      <c r="B35" s="12">
        <v>656930.07006000006</v>
      </c>
      <c r="C35" s="12">
        <v>517820.85982000001</v>
      </c>
      <c r="D35" s="13">
        <f t="shared" si="0"/>
        <v>-21.175649674141823</v>
      </c>
      <c r="E35" s="13">
        <f t="shared" si="3"/>
        <v>4.4651535565004359</v>
      </c>
      <c r="F35" s="12">
        <v>4056347.7601700001</v>
      </c>
      <c r="G35" s="12">
        <v>4071441.1386699998</v>
      </c>
      <c r="H35" s="13">
        <f t="shared" si="1"/>
        <v>0.37209281334811106</v>
      </c>
      <c r="I35" s="13">
        <f t="shared" si="4"/>
        <v>4.6157725082702976</v>
      </c>
      <c r="J35" s="12">
        <v>7611593.8714300003</v>
      </c>
      <c r="K35" s="12">
        <v>8098119.3046399998</v>
      </c>
      <c r="L35" s="13">
        <f t="shared" si="2"/>
        <v>6.3918995341588722</v>
      </c>
      <c r="M35" s="13">
        <f t="shared" si="5"/>
        <v>4.5306191902699542</v>
      </c>
    </row>
    <row r="36" spans="1:13" ht="14" x14ac:dyDescent="0.3">
      <c r="A36" s="11" t="s">
        <v>21</v>
      </c>
      <c r="B36" s="12">
        <v>1187610.1720799999</v>
      </c>
      <c r="C36" s="12">
        <v>878437.09843999997</v>
      </c>
      <c r="D36" s="13">
        <f t="shared" si="0"/>
        <v>-26.033211983904547</v>
      </c>
      <c r="E36" s="13">
        <f t="shared" si="3"/>
        <v>7.5747364361195144</v>
      </c>
      <c r="F36" s="12">
        <v>7066322.3620999996</v>
      </c>
      <c r="G36" s="12">
        <v>7171139.4864100004</v>
      </c>
      <c r="H36" s="13">
        <f t="shared" si="1"/>
        <v>1.4833334645498792</v>
      </c>
      <c r="I36" s="13">
        <f t="shared" si="4"/>
        <v>8.1298850620632113</v>
      </c>
      <c r="J36" s="12">
        <v>12690697.588369999</v>
      </c>
      <c r="K36" s="12">
        <v>15603985.86616</v>
      </c>
      <c r="L36" s="13">
        <f t="shared" si="2"/>
        <v>22.956092504006985</v>
      </c>
      <c r="M36" s="13">
        <f t="shared" si="5"/>
        <v>8.7298933431888237</v>
      </c>
    </row>
    <row r="37" spans="1:13" ht="14" x14ac:dyDescent="0.3">
      <c r="A37" s="14" t="s">
        <v>22</v>
      </c>
      <c r="B37" s="12">
        <v>254254.18246000001</v>
      </c>
      <c r="C37" s="12">
        <v>235457.13058999999</v>
      </c>
      <c r="D37" s="13">
        <f t="shared" si="0"/>
        <v>-7.3930157955050477</v>
      </c>
      <c r="E37" s="13">
        <f t="shared" si="3"/>
        <v>2.0303396901059321</v>
      </c>
      <c r="F37" s="12">
        <v>1500794.6456800001</v>
      </c>
      <c r="G37" s="12">
        <v>1736078.3170700001</v>
      </c>
      <c r="H37" s="13">
        <f t="shared" si="1"/>
        <v>15.677272841241685</v>
      </c>
      <c r="I37" s="13">
        <f t="shared" si="4"/>
        <v>1.968183327526517</v>
      </c>
      <c r="J37" s="12">
        <v>2872561.7171200002</v>
      </c>
      <c r="K37" s="12">
        <v>3221939.6807900001</v>
      </c>
      <c r="L37" s="13">
        <f t="shared" si="2"/>
        <v>12.162592072008904</v>
      </c>
      <c r="M37" s="13">
        <f t="shared" si="5"/>
        <v>1.8025644224969033</v>
      </c>
    </row>
    <row r="38" spans="1:13" ht="14" x14ac:dyDescent="0.3">
      <c r="A38" s="11" t="s">
        <v>23</v>
      </c>
      <c r="B38" s="12">
        <v>197918.91388000001</v>
      </c>
      <c r="C38" s="12">
        <v>216758.53179000001</v>
      </c>
      <c r="D38" s="13">
        <f t="shared" si="0"/>
        <v>9.5188567583907755</v>
      </c>
      <c r="E38" s="13">
        <f t="shared" si="3"/>
        <v>1.8691022402233268</v>
      </c>
      <c r="F38" s="12">
        <v>1662369.2407800001</v>
      </c>
      <c r="G38" s="12">
        <v>1658677.1937500001</v>
      </c>
      <c r="H38" s="13">
        <f t="shared" si="1"/>
        <v>-0.22209548513227248</v>
      </c>
      <c r="I38" s="13">
        <f t="shared" si="4"/>
        <v>1.8804340601389993</v>
      </c>
      <c r="J38" s="12">
        <v>3250383.98606</v>
      </c>
      <c r="K38" s="12">
        <v>4400097.2560000001</v>
      </c>
      <c r="L38" s="13">
        <f t="shared" si="2"/>
        <v>35.371613780734926</v>
      </c>
      <c r="M38" s="13">
        <f t="shared" si="5"/>
        <v>2.461703059334464</v>
      </c>
    </row>
    <row r="39" spans="1:13" ht="14" x14ac:dyDescent="0.3">
      <c r="A39" s="11" t="s">
        <v>24</v>
      </c>
      <c r="B39" s="12">
        <v>123013.28576</v>
      </c>
      <c r="C39" s="12">
        <v>207860.86794</v>
      </c>
      <c r="D39" s="13">
        <f>(C39-B39)/B39*100</f>
        <v>68.974323916148677</v>
      </c>
      <c r="E39" s="13">
        <f t="shared" si="3"/>
        <v>1.7923779549209091</v>
      </c>
      <c r="F39" s="12">
        <v>907078.42231000005</v>
      </c>
      <c r="G39" s="12">
        <v>1282257.8339800001</v>
      </c>
      <c r="H39" s="13">
        <f t="shared" si="1"/>
        <v>41.361298256280207</v>
      </c>
      <c r="I39" s="13">
        <f t="shared" si="4"/>
        <v>1.4536893097593724</v>
      </c>
      <c r="J39" s="12">
        <v>1852131.4644800001</v>
      </c>
      <c r="K39" s="12">
        <v>2411135.7337400001</v>
      </c>
      <c r="L39" s="13">
        <f t="shared" si="2"/>
        <v>30.181673384450853</v>
      </c>
      <c r="M39" s="13">
        <f t="shared" si="5"/>
        <v>1.3489475043136194</v>
      </c>
    </row>
    <row r="40" spans="1:13" ht="14" x14ac:dyDescent="0.3">
      <c r="A40" s="11" t="s">
        <v>25</v>
      </c>
      <c r="B40" s="12">
        <v>357596.32114999997</v>
      </c>
      <c r="C40" s="12">
        <v>287299.56958000001</v>
      </c>
      <c r="D40" s="13">
        <f>(C40-B40)/B40*100</f>
        <v>-19.658130526603703</v>
      </c>
      <c r="E40" s="13">
        <f t="shared" si="3"/>
        <v>2.4773754679120286</v>
      </c>
      <c r="F40" s="12">
        <v>2229511.8104300001</v>
      </c>
      <c r="G40" s="12">
        <v>2265185.7996200002</v>
      </c>
      <c r="H40" s="13">
        <f t="shared" si="1"/>
        <v>1.6000807451708348</v>
      </c>
      <c r="I40" s="13">
        <f t="shared" si="4"/>
        <v>2.568029841007538</v>
      </c>
      <c r="J40" s="12">
        <v>4328056.6229900001</v>
      </c>
      <c r="K40" s="12">
        <v>4568238.7116299998</v>
      </c>
      <c r="L40" s="13">
        <f t="shared" si="2"/>
        <v>5.5494211273528125</v>
      </c>
      <c r="M40" s="13">
        <f t="shared" si="5"/>
        <v>2.5557724199970955</v>
      </c>
    </row>
    <row r="41" spans="1:13" ht="14" x14ac:dyDescent="0.3">
      <c r="A41" s="11" t="s">
        <v>26</v>
      </c>
      <c r="B41" s="12">
        <v>10043.9323</v>
      </c>
      <c r="C41" s="12">
        <v>7016.3404099999998</v>
      </c>
      <c r="D41" s="13">
        <f t="shared" si="0"/>
        <v>-30.143491608361405</v>
      </c>
      <c r="E41" s="13">
        <f t="shared" si="3"/>
        <v>6.0501690384237375E-2</v>
      </c>
      <c r="F41" s="12">
        <v>61654.385430000002</v>
      </c>
      <c r="G41" s="12">
        <v>56175.691449999998</v>
      </c>
      <c r="H41" s="13">
        <f t="shared" si="1"/>
        <v>-8.8861383367778437</v>
      </c>
      <c r="I41" s="13">
        <f t="shared" si="4"/>
        <v>6.3686101160899344E-2</v>
      </c>
      <c r="J41" s="12">
        <v>117492.39452</v>
      </c>
      <c r="K41" s="12">
        <v>116177.66336000001</v>
      </c>
      <c r="L41" s="13">
        <f t="shared" si="2"/>
        <v>-1.1189925657496045</v>
      </c>
      <c r="M41" s="13">
        <f t="shared" si="5"/>
        <v>6.4997406348156747E-2</v>
      </c>
    </row>
    <row r="42" spans="1:13" ht="15.5" x14ac:dyDescent="0.35">
      <c r="A42" s="20" t="s">
        <v>37</v>
      </c>
      <c r="B42" s="8">
        <f>B43</f>
        <v>379256.99645999999</v>
      </c>
      <c r="C42" s="8">
        <f>C43</f>
        <v>318207.46197</v>
      </c>
      <c r="D42" s="10">
        <f t="shared" si="0"/>
        <v>-16.097141268279501</v>
      </c>
      <c r="E42" s="10">
        <f t="shared" si="3"/>
        <v>2.7438932858251857</v>
      </c>
      <c r="F42" s="8">
        <f>F43</f>
        <v>2281282.2975599999</v>
      </c>
      <c r="G42" s="8">
        <f>G43</f>
        <v>2129679.7580200001</v>
      </c>
      <c r="H42" s="10">
        <f t="shared" si="1"/>
        <v>-6.6454966885137328</v>
      </c>
      <c r="I42" s="10">
        <f t="shared" si="4"/>
        <v>2.4144073176260186</v>
      </c>
      <c r="J42" s="8">
        <f>J43</f>
        <v>4690142.7101100003</v>
      </c>
      <c r="K42" s="8">
        <f>K43</f>
        <v>4409681.4178400002</v>
      </c>
      <c r="L42" s="10">
        <f t="shared" si="2"/>
        <v>-5.9798029528065744</v>
      </c>
      <c r="M42" s="10">
        <f t="shared" si="5"/>
        <v>2.4670650682060891</v>
      </c>
    </row>
    <row r="43" spans="1:13" ht="14" x14ac:dyDescent="0.3">
      <c r="A43" s="11" t="s">
        <v>27</v>
      </c>
      <c r="B43" s="12">
        <v>379256.99645999999</v>
      </c>
      <c r="C43" s="12">
        <v>318207.46197</v>
      </c>
      <c r="D43" s="13">
        <f t="shared" si="0"/>
        <v>-16.097141268279501</v>
      </c>
      <c r="E43" s="13">
        <f t="shared" si="3"/>
        <v>2.7438932858251857</v>
      </c>
      <c r="F43" s="12">
        <v>2281282.2975599999</v>
      </c>
      <c r="G43" s="12">
        <v>2129679.7580200001</v>
      </c>
      <c r="H43" s="13">
        <f t="shared" si="1"/>
        <v>-6.6454966885137328</v>
      </c>
      <c r="I43" s="13">
        <f t="shared" si="4"/>
        <v>2.4144073176260186</v>
      </c>
      <c r="J43" s="12">
        <v>4690142.7101100003</v>
      </c>
      <c r="K43" s="12">
        <v>4409681.4178400002</v>
      </c>
      <c r="L43" s="13">
        <f t="shared" si="2"/>
        <v>-5.9798029528065744</v>
      </c>
      <c r="M43" s="13">
        <f t="shared" si="5"/>
        <v>2.4670650682060891</v>
      </c>
    </row>
    <row r="44" spans="1:13" ht="15.5" x14ac:dyDescent="0.35">
      <c r="A44" s="9" t="s">
        <v>38</v>
      </c>
      <c r="B44" s="8">
        <f>B8+B22+B42</f>
        <v>12550611.401550001</v>
      </c>
      <c r="C44" s="8">
        <f>C8+C22+C42</f>
        <v>10597579.508739999</v>
      </c>
      <c r="D44" s="10">
        <f t="shared" si="0"/>
        <v>-15.561249012687961</v>
      </c>
      <c r="E44" s="10">
        <f t="shared" si="3"/>
        <v>91.382606429172085</v>
      </c>
      <c r="F44" s="15">
        <f>F8+F22+F42</f>
        <v>80082141.055870011</v>
      </c>
      <c r="G44" s="15">
        <f>G8+G22+G42</f>
        <v>81071350.073800012</v>
      </c>
      <c r="H44" s="16">
        <f t="shared" si="1"/>
        <v>1.2352429703894539</v>
      </c>
      <c r="I44" s="16">
        <f t="shared" si="4"/>
        <v>91.910185149144482</v>
      </c>
      <c r="J44" s="15">
        <f>J8+J22+J42</f>
        <v>155788054.75953001</v>
      </c>
      <c r="K44" s="15">
        <f>K8+K22+K42</f>
        <v>164399930.55193999</v>
      </c>
      <c r="L44" s="16">
        <f t="shared" si="2"/>
        <v>5.5279435934308525</v>
      </c>
      <c r="M44" s="16">
        <f t="shared" si="5"/>
        <v>91.976106083161554</v>
      </c>
    </row>
    <row r="45" spans="1:13" ht="15.5" x14ac:dyDescent="0.35">
      <c r="A45" s="21" t="s">
        <v>39</v>
      </c>
      <c r="B45" s="26">
        <f>+B46-B44</f>
        <v>373818.02544999868</v>
      </c>
      <c r="C45" s="26">
        <f>+C46-C44</f>
        <v>490928.52326000109</v>
      </c>
      <c r="D45" s="27">
        <f t="shared" si="0"/>
        <v>31.328210475946388</v>
      </c>
      <c r="E45" s="27">
        <f t="shared" si="3"/>
        <v>4.2332617546228013</v>
      </c>
      <c r="F45" s="26">
        <f>+F46-F44</f>
        <v>2081047.5731299967</v>
      </c>
      <c r="G45" s="26">
        <f>+G46-G44</f>
        <v>2683200.4051999897</v>
      </c>
      <c r="H45" s="28">
        <f t="shared" si="1"/>
        <v>28.935082496183682</v>
      </c>
      <c r="I45" s="28">
        <f t="shared" si="4"/>
        <v>3.0419309140614534</v>
      </c>
      <c r="J45" s="26">
        <f>+J46-J44</f>
        <v>5992440.1474655271</v>
      </c>
      <c r="K45" s="26">
        <f>+K46-K44</f>
        <v>5112252.0540599823</v>
      </c>
      <c r="L45" s="28">
        <f t="shared" si="2"/>
        <v>-14.688308464421057</v>
      </c>
      <c r="M45" s="28">
        <f t="shared" si="5"/>
        <v>2.8601291720103639</v>
      </c>
    </row>
    <row r="46" spans="1:13" s="18" customFormat="1" ht="22.5" customHeight="1" x14ac:dyDescent="0.4">
      <c r="A46" s="17" t="s">
        <v>43</v>
      </c>
      <c r="B46" s="30">
        <v>12924429.426999999</v>
      </c>
      <c r="C46" s="30">
        <v>11088508.032</v>
      </c>
      <c r="D46" s="31">
        <f t="shared" si="0"/>
        <v>-14.205047931668355</v>
      </c>
      <c r="E46" s="32">
        <f t="shared" si="3"/>
        <v>95.615868183794888</v>
      </c>
      <c r="F46" s="33">
        <v>82163188.629000008</v>
      </c>
      <c r="G46" s="33">
        <v>83754550.479000002</v>
      </c>
      <c r="H46" s="34">
        <f t="shared" si="1"/>
        <v>1.9368306860455913</v>
      </c>
      <c r="I46" s="35">
        <f t="shared" si="4"/>
        <v>94.952116063205935</v>
      </c>
      <c r="J46" s="33">
        <v>161780494.90699553</v>
      </c>
      <c r="K46" s="33">
        <v>169512182.60599998</v>
      </c>
      <c r="L46" s="34">
        <f t="shared" si="2"/>
        <v>4.7791222937284488</v>
      </c>
      <c r="M46" s="35">
        <f t="shared" si="5"/>
        <v>94.836235255171914</v>
      </c>
    </row>
    <row r="47" spans="1:13" ht="20.25" customHeight="1" x14ac:dyDescent="0.35">
      <c r="B47" s="26">
        <f>+B48-B46</f>
        <v>696661.26600000076</v>
      </c>
      <c r="C47" s="26">
        <f>+C48-C46</f>
        <v>508424.82299999893</v>
      </c>
      <c r="D47" s="27">
        <f t="shared" si="0"/>
        <v>-27.019794581202056</v>
      </c>
      <c r="E47" s="27">
        <f t="shared" si="3"/>
        <v>4.3841318162051133</v>
      </c>
      <c r="F47" s="26">
        <f t="shared" ref="F47:G47" si="6">+F48-F46</f>
        <v>4162990.7709999979</v>
      </c>
      <c r="G47" s="26">
        <f t="shared" si="6"/>
        <v>4452594.2919999957</v>
      </c>
      <c r="H47" s="29">
        <f t="shared" si="1"/>
        <v>6.9566217397698384</v>
      </c>
      <c r="I47" s="29">
        <f t="shared" si="4"/>
        <v>5.047883936794066</v>
      </c>
      <c r="J47" s="26">
        <f t="shared" ref="J47:K47" si="7">+J48-J46</f>
        <v>8294777.0690044761</v>
      </c>
      <c r="K47" s="26">
        <f t="shared" si="7"/>
        <v>9229816.3249999583</v>
      </c>
      <c r="L47" s="29">
        <f t="shared" si="2"/>
        <v>11.272626716991489</v>
      </c>
      <c r="M47" s="29">
        <f t="shared" si="5"/>
        <v>5.1637647448280806</v>
      </c>
    </row>
    <row r="48" spans="1:13" ht="20" x14ac:dyDescent="0.4">
      <c r="B48" s="30">
        <v>13621090.693</v>
      </c>
      <c r="C48" s="30">
        <v>11596932.854999999</v>
      </c>
      <c r="D48" s="31">
        <f t="shared" si="0"/>
        <v>-14.860468105099939</v>
      </c>
      <c r="E48" s="32">
        <f t="shared" si="3"/>
        <v>100</v>
      </c>
      <c r="F48" s="33">
        <v>86326179.400000006</v>
      </c>
      <c r="G48" s="33">
        <v>88207144.770999998</v>
      </c>
      <c r="H48" s="34">
        <f t="shared" si="1"/>
        <v>2.1789049209329328</v>
      </c>
      <c r="I48" s="35">
        <f t="shared" si="4"/>
        <v>100</v>
      </c>
      <c r="J48" s="33">
        <v>170075271.97600001</v>
      </c>
      <c r="K48" s="33">
        <v>178741998.93099993</v>
      </c>
      <c r="L48" s="34">
        <f t="shared" si="2"/>
        <v>5.0958183716577672</v>
      </c>
      <c r="M48" s="35">
        <f t="shared" si="5"/>
        <v>100</v>
      </c>
    </row>
    <row r="49" spans="1:3" ht="14.5" x14ac:dyDescent="0.25">
      <c r="A49" s="1" t="s">
        <v>53</v>
      </c>
      <c r="C49" s="23"/>
    </row>
    <row r="50" spans="1:3" ht="25" x14ac:dyDescent="0.25">
      <c r="A50" s="25" t="s">
        <v>42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2019-08-19T09:37:12Z</dcterms:modified>
</cp:coreProperties>
</file>